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CADB" lockStructure="1"/>
  <bookViews>
    <workbookView xWindow="0" yWindow="60" windowWidth="19440" windowHeight="7095"/>
  </bookViews>
  <sheets>
    <sheet name="Sheet1" sheetId="1" r:id="rId1"/>
    <sheet name="Sheet2" sheetId="2" r:id="rId2"/>
    <sheet name="Sheet3" sheetId="3" r:id="rId3"/>
  </sheets>
  <definedNames>
    <definedName name="__top" localSheetId="0">Sheet1!#REF!</definedName>
  </definedNames>
  <calcPr calcId="145621"/>
</workbook>
</file>

<file path=xl/calcChain.xml><?xml version="1.0" encoding="utf-8"?>
<calcChain xmlns="http://schemas.openxmlformats.org/spreadsheetml/2006/main">
  <c r="D19" i="1" l="1"/>
  <c r="D7" i="1" l="1"/>
  <c r="C16" i="1"/>
  <c r="D4" i="1" l="1"/>
  <c r="C15" i="1" l="1"/>
  <c r="D15" i="1" s="1"/>
  <c r="C14" i="1"/>
  <c r="D14" i="1" s="1"/>
  <c r="D17" i="1" l="1"/>
  <c r="D16" i="1"/>
  <c r="D21" i="1" l="1"/>
</calcChain>
</file>

<file path=xl/sharedStrings.xml><?xml version="1.0" encoding="utf-8"?>
<sst xmlns="http://schemas.openxmlformats.org/spreadsheetml/2006/main" count="24" uniqueCount="22">
  <si>
    <t>Enter MTOW of the aircraft:</t>
  </si>
  <si>
    <t>Is the aircraft to be delegated outside EU or EASA ?</t>
  </si>
  <si>
    <t>No</t>
  </si>
  <si>
    <t>Registration Fees</t>
  </si>
  <si>
    <t>One off Fee</t>
  </si>
  <si>
    <t>Kgs</t>
  </si>
  <si>
    <t>Grand Total:</t>
  </si>
  <si>
    <t>Annual Fee</t>
  </si>
  <si>
    <t>Lbs</t>
  </si>
  <si>
    <t>Airworthiness Fees:</t>
  </si>
  <si>
    <t>Registration Fee Total:</t>
  </si>
  <si>
    <t>Airworthiness Fee Total:</t>
  </si>
  <si>
    <t>Select aircraft type.</t>
  </si>
  <si>
    <t>Delegation fee:</t>
  </si>
  <si>
    <t>Is the aircraft in storage or transiting without operating ?</t>
  </si>
  <si>
    <t>If the aircraft is placed on an AOC, how many Irish registered aircraft are already operating on that AOC ?</t>
  </si>
  <si>
    <t>each year</t>
  </si>
  <si>
    <t xml:space="preserve">EJ Registered Aircraft Fees Calculator </t>
  </si>
  <si>
    <t>Valid from 1st September 2015</t>
  </si>
  <si>
    <t>Answer yes or no to applicable questions (use green drop-downs)</t>
  </si>
  <si>
    <t>Enter the MTOW of the aircraft in kgs.  Fees due will be calculated for you.  Note:  MTOW should be as per Flight Manual</t>
  </si>
  <si>
    <t>Aeroplane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</si>
</sst>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* #,##0.00_-;\-&quot;€&quot;* #,##0.00_-;_-&quot;€&quot;* &quot;-&quot;??_-;_-@_-"/>
    <numFmt numFmtId="164" formatCode="&quot;€&quot;#,##0.00"/>
    <numFmt numFmtId="165" formatCode="0.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1F7A9"/>
        <bgColor indexed="64"/>
      </patternFill>
    </fill>
    <fill>
      <patternFill patternType="solid">
        <fgColor rgb="FFF1F11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164" fontId="2" fillId="0" borderId="0" xfId="0" applyNumberFormat="1" applyFont="1"/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164" fontId="2" fillId="0" borderId="0" xfId="0" applyNumberFormat="1" applyFont="1" applyBorder="1"/>
    <xf numFmtId="0" fontId="2" fillId="0" borderId="1" xfId="0" applyFont="1" applyBorder="1"/>
    <xf numFmtId="0" fontId="5" fillId="0" borderId="0" xfId="0" applyFont="1" applyFill="1" applyBorder="1" applyAlignment="1">
      <alignment horizontal="right"/>
    </xf>
    <xf numFmtId="2" fontId="6" fillId="0" borderId="0" xfId="0" applyNumberFormat="1" applyFont="1" applyBorder="1"/>
    <xf numFmtId="0" fontId="7" fillId="0" borderId="1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2" fontId="7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164" fontId="2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horizontal="right"/>
    </xf>
    <xf numFmtId="44" fontId="5" fillId="4" borderId="0" xfId="1" applyFont="1" applyFill="1" applyBorder="1" applyAlignment="1">
      <alignment horizontal="left"/>
    </xf>
    <xf numFmtId="0" fontId="7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2" fontId="6" fillId="0" borderId="0" xfId="0" applyNumberFormat="1" applyFont="1" applyBorder="1" applyAlignment="1">
      <alignment vertical="center"/>
    </xf>
    <xf numFmtId="44" fontId="5" fillId="5" borderId="0" xfId="1" applyFont="1" applyFill="1" applyBorder="1" applyAlignment="1">
      <alignment horizontal="left" vertical="center"/>
    </xf>
    <xf numFmtId="2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vertical="center" wrapText="1"/>
    </xf>
    <xf numFmtId="164" fontId="5" fillId="0" borderId="0" xfId="1" applyNumberFormat="1" applyFont="1" applyFill="1" applyBorder="1" applyAlignment="1">
      <alignment horizontal="left"/>
    </xf>
    <xf numFmtId="44" fontId="5" fillId="4" borderId="0" xfId="1" applyFont="1" applyFill="1" applyBorder="1" applyAlignment="1">
      <alignment horizontal="left" vertic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left" vertical="center"/>
    </xf>
    <xf numFmtId="1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5" fontId="5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wrapText="1"/>
    </xf>
    <xf numFmtId="0" fontId="7" fillId="0" borderId="0" xfId="0" applyFont="1" applyFill="1" applyBorder="1" applyAlignment="1" applyProtection="1">
      <alignment wrapText="1"/>
    </xf>
    <xf numFmtId="0" fontId="5" fillId="6" borderId="3" xfId="0" applyFont="1" applyFill="1" applyBorder="1" applyAlignment="1" applyProtection="1">
      <alignment horizontal="center" vertical="center" wrapText="1"/>
      <protection locked="0"/>
    </xf>
    <xf numFmtId="0" fontId="2" fillId="6" borderId="0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wrapText="1"/>
    </xf>
    <xf numFmtId="0" fontId="2" fillId="7" borderId="0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1F7A9"/>
      <color rgb="FFF1F117"/>
      <color rgb="FF7CBE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771525</xdr:colOff>
      <xdr:row>0</xdr:row>
      <xdr:rowOff>161925</xdr:rowOff>
    </xdr:from>
    <xdr:to>
      <xdr:col>0</xdr:col>
      <xdr:colOff>2905125</xdr:colOff>
      <xdr:row>0</xdr:row>
      <xdr:rowOff>828675</xdr:rowOff>
    </xdr:to>
    <xdr:pic>
      <xdr:nvPicPr>
        <xdr:cNvPr id="1029" name="Picture 3" descr="IAA_Mark_Colou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925"/>
          <a:ext cx="21336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2628900</xdr:colOff>
      <xdr:row>0</xdr:row>
      <xdr:rowOff>1285875</xdr:rowOff>
    </xdr:to>
    <xdr:pic>
      <xdr:nvPicPr>
        <xdr:cNvPr id="1030" name="Picture 4" descr="IAA_Mark_Colou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2890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26"/>
  <sheetViews>
    <sheetView showGridLines="0" showRowColHeaders="0" tabSelected="1" zoomScaleNormal="100" workbookViewId="0">
      <selection activeCell="B4" sqref="B4"/>
    </sheetView>
  </sheetViews>
  <sheetFormatPr defaultRowHeight="12.75" x14ac:dyDescent="0.2"/>
  <cols>
    <col min="1" max="1" width="58.42578125" customWidth="1"/>
    <col min="2" max="2" width="18.140625" customWidth="1"/>
    <col min="3" max="3" width="12" style="3" customWidth="1"/>
    <col min="4" max="4" width="24" style="3" customWidth="1"/>
    <col min="5" max="5" width="8.5703125" style="2" customWidth="1"/>
    <col min="6" max="6" width="9.7109375" customWidth="1"/>
    <col min="7" max="7" width="13.28515625" customWidth="1"/>
    <col min="10" max="10" width="9.5703125" customWidth="1"/>
    <col min="11" max="11" width="4.7109375" customWidth="1"/>
  </cols>
  <sheetData>
    <row r="1" spans="1:5" ht="105.75" customHeight="1" x14ac:dyDescent="0.2">
      <c r="A1" s="42"/>
      <c r="B1" s="44" t="s">
        <v>17</v>
      </c>
      <c r="C1" s="44"/>
      <c r="D1" s="44"/>
      <c r="E1" s="44"/>
    </row>
    <row r="2" spans="1:5" ht="20.25" customHeight="1" x14ac:dyDescent="0.2">
      <c r="A2" s="42"/>
      <c r="B2" s="45" t="s">
        <v>18</v>
      </c>
      <c r="C2" s="45"/>
      <c r="D2" s="45"/>
      <c r="E2" s="45"/>
    </row>
    <row r="3" spans="1:5" ht="45" customHeight="1" thickBot="1" x14ac:dyDescent="0.25">
      <c r="A3" s="43" t="s">
        <v>20</v>
      </c>
      <c r="B3" s="43"/>
      <c r="C3" s="43"/>
      <c r="D3" s="43"/>
      <c r="E3" s="43"/>
    </row>
    <row r="4" spans="1:5" ht="29.25" customHeight="1" thickTop="1" thickBot="1" x14ac:dyDescent="0.45">
      <c r="A4" s="25" t="s">
        <v>0</v>
      </c>
      <c r="B4" s="38">
        <v>0</v>
      </c>
      <c r="C4" s="26" t="s">
        <v>5</v>
      </c>
      <c r="D4" s="33">
        <f>B4*2.20462</f>
        <v>0</v>
      </c>
      <c r="E4" s="24" t="s">
        <v>8</v>
      </c>
    </row>
    <row r="5" spans="1:5" ht="39" customHeight="1" thickTop="1" x14ac:dyDescent="0.3">
      <c r="A5" s="10" t="s">
        <v>3</v>
      </c>
      <c r="B5" s="11"/>
      <c r="C5" s="12"/>
      <c r="D5" s="15" t="s">
        <v>4</v>
      </c>
      <c r="E5"/>
    </row>
    <row r="6" spans="1:5" ht="15" customHeight="1" x14ac:dyDescent="0.3">
      <c r="A6" s="18"/>
      <c r="B6" s="11"/>
      <c r="C6" s="12"/>
      <c r="D6" s="15"/>
      <c r="E6"/>
    </row>
    <row r="7" spans="1:5" ht="27" customHeight="1" x14ac:dyDescent="0.4">
      <c r="B7" s="16" t="s">
        <v>10</v>
      </c>
      <c r="C7"/>
      <c r="D7" s="17">
        <f>IF(B4&gt;0,656,0)</f>
        <v>0</v>
      </c>
      <c r="E7"/>
    </row>
    <row r="8" spans="1:5" x14ac:dyDescent="0.2">
      <c r="D8" s="2"/>
      <c r="E8"/>
    </row>
    <row r="9" spans="1:5" ht="45" customHeight="1" thickBot="1" x14ac:dyDescent="0.25">
      <c r="A9" s="41" t="s">
        <v>19</v>
      </c>
      <c r="B9" s="41"/>
      <c r="C9" s="41"/>
      <c r="D9" s="41"/>
      <c r="E9" s="41"/>
    </row>
    <row r="10" spans="1:5" s="13" customFormat="1" ht="39.75" customHeight="1" x14ac:dyDescent="0.3">
      <c r="A10" s="10" t="s">
        <v>9</v>
      </c>
      <c r="B10" s="11"/>
      <c r="C10" s="12"/>
      <c r="D10" s="15" t="s">
        <v>7</v>
      </c>
    </row>
    <row r="11" spans="1:5" s="13" customFormat="1" ht="25.5" customHeight="1" x14ac:dyDescent="0.3">
      <c r="A11" s="7" t="s">
        <v>12</v>
      </c>
      <c r="B11" s="39" t="s">
        <v>21</v>
      </c>
      <c r="C11" s="12"/>
      <c r="D11" s="2"/>
    </row>
    <row r="12" spans="1:5" s="1" customFormat="1" ht="25.5" customHeight="1" x14ac:dyDescent="0.2">
      <c r="A12" s="7" t="s">
        <v>1</v>
      </c>
      <c r="B12" s="39" t="s">
        <v>2</v>
      </c>
      <c r="C12" s="14"/>
      <c r="D12" s="2"/>
    </row>
    <row r="13" spans="1:5" s="1" customFormat="1" ht="25.5" customHeight="1" x14ac:dyDescent="0.2">
      <c r="A13" s="29" t="s">
        <v>14</v>
      </c>
      <c r="B13" s="39" t="s">
        <v>2</v>
      </c>
      <c r="C13" s="14"/>
      <c r="D13" s="2"/>
    </row>
    <row r="14" spans="1:5" s="1" customFormat="1" ht="25.5" hidden="1" customHeight="1" x14ac:dyDescent="0.3">
      <c r="A14" s="29"/>
      <c r="B14" s="37"/>
      <c r="C14" s="30" t="str">
        <f>IF(B11="Rotorcraft","Rotorcraft","")</f>
        <v/>
      </c>
      <c r="D14" s="2">
        <f>IF(B4=0,0,IF(C14="Rotorcraft",IF(AND(B13="Yes",B4&gt;94000),30000,IF(B4&lt;12184,10000,(10000+(ROUNDUP(((B4-12184)/500),0)*165)))),0))</f>
        <v>0</v>
      </c>
    </row>
    <row r="15" spans="1:5" s="1" customFormat="1" ht="25.5" hidden="1" customHeight="1" x14ac:dyDescent="0.3">
      <c r="A15" s="29"/>
      <c r="B15" s="37"/>
      <c r="C15" s="30" t="str">
        <f>IF(AND(B11="Aeroplane",B11&lt;&gt;"Rotorcraft"),"Aeroplane",IF(AND(B4&gt;5699,B11&lt;&gt;"Rotorcraft"),"Aeroplane",""))</f>
        <v>Aeroplane</v>
      </c>
      <c r="D15" s="2">
        <f>IF(B4=0,0,IF(C15="Aeroplane",IF(AND(B13="Yes",B4&gt;72684),30000,IF(B4&lt;12184,10000,IF(B4&lt;200001,(10000+(ROUNDUP(((B4-12184)/500),0)*165)),IF(B4&lt;250001,(72040+(ROUNDUP(((B4-200000)/500),0)*143)),IF(B4&gt;250000,86340,"x"))))),0))</f>
        <v>0</v>
      </c>
    </row>
    <row r="16" spans="1:5" s="1" customFormat="1" ht="35.25" customHeight="1" x14ac:dyDescent="0.2">
      <c r="A16" s="36" t="s">
        <v>15</v>
      </c>
      <c r="B16" s="40">
        <v>0</v>
      </c>
      <c r="C16" s="31">
        <f>IF(B13="Yes",100%,IF(B16&lt;=30,100%,IF(B16&lt;=43,96%,IF(B16&lt;=56,88%,IF(B16&lt;=70,81%,IF(B16&lt;=85,74%,IF(B16&lt;=100,68%,IF(B16&lt;=115,64%,IF(B16&lt;=130,61%,IF(B16&lt;=145,59%,IF(B16&lt;=161,57%,IF(B16&lt;=177,56%,IF(B16&lt;=300,55%,IF(B16&lt;=350,52.5%,30%))))))))))))))</f>
        <v>1</v>
      </c>
      <c r="D16" s="32" t="str">
        <f>IF(C16=30%,"Applies to this aircraft","Applies to all aircraft in the fleet")</f>
        <v>Applies to all aircraft in the fleet</v>
      </c>
    </row>
    <row r="17" spans="1:5" ht="27" customHeight="1" x14ac:dyDescent="0.2">
      <c r="B17" s="20" t="s">
        <v>11</v>
      </c>
      <c r="C17" s="19"/>
      <c r="D17" s="28">
        <f>INT(SUM(D14:D15))</f>
        <v>0</v>
      </c>
      <c r="E17" s="35" t="s">
        <v>16</v>
      </c>
    </row>
    <row r="18" spans="1:5" ht="27" hidden="1" customHeight="1" x14ac:dyDescent="0.4">
      <c r="B18" s="20"/>
      <c r="C18" s="19"/>
      <c r="D18" s="27"/>
      <c r="E18" s="34"/>
    </row>
    <row r="19" spans="1:5" ht="27" customHeight="1" x14ac:dyDescent="0.35">
      <c r="B19" s="20" t="s">
        <v>13</v>
      </c>
      <c r="C19" s="9"/>
      <c r="D19" s="28">
        <f>IF(B12="Yes", IF(B4&lt;=250000,((B4/500)*51),25500),0)</f>
        <v>0</v>
      </c>
      <c r="E19" s="35" t="s">
        <v>16</v>
      </c>
    </row>
    <row r="20" spans="1:5" ht="14.25" hidden="1" customHeight="1" x14ac:dyDescent="0.4">
      <c r="B20" s="8"/>
      <c r="C20" s="9"/>
      <c r="D20"/>
    </row>
    <row r="21" spans="1:5" ht="36" customHeight="1" x14ac:dyDescent="0.2">
      <c r="B21" s="20" t="s">
        <v>6</v>
      </c>
      <c r="C21" s="21"/>
      <c r="D21" s="22">
        <f>D7+D17+D19</f>
        <v>0</v>
      </c>
    </row>
    <row r="22" spans="1:5" ht="21.75" customHeight="1" x14ac:dyDescent="0.2">
      <c r="C22"/>
      <c r="D22"/>
      <c r="E22"/>
    </row>
    <row r="23" spans="1:5" x14ac:dyDescent="0.2">
      <c r="A23" s="23"/>
      <c r="B23" s="23"/>
      <c r="C23" s="23"/>
      <c r="D23" s="23"/>
      <c r="E23" s="23"/>
    </row>
    <row r="24" spans="1:5" x14ac:dyDescent="0.2">
      <c r="A24" s="23"/>
      <c r="B24" s="23"/>
      <c r="C24" s="23"/>
      <c r="D24" s="23"/>
      <c r="E24" s="23"/>
    </row>
    <row r="25" spans="1:5" x14ac:dyDescent="0.2">
      <c r="A25" s="23"/>
      <c r="B25" s="23"/>
      <c r="C25" s="23"/>
      <c r="D25" s="23"/>
      <c r="E25" s="23"/>
    </row>
    <row r="26" spans="1:5" x14ac:dyDescent="0.2">
      <c r="A26" s="4"/>
      <c r="B26" s="4"/>
      <c r="C26" s="5"/>
      <c r="D26" s="5"/>
      <c r="E26" s="6"/>
    </row>
  </sheetData>
  <sheetProtection password="CA89" sheet="1" objects="1" scenarios="1" selectLockedCells="1"/>
  <protectedRanges>
    <protectedRange sqref="B4" name="Range1"/>
    <protectedRange password="CA89" sqref="B1:E2" name="Protected"/>
  </protectedRanges>
  <dataConsolidate/>
  <mergeCells count="5">
    <mergeCell ref="A9:E9"/>
    <mergeCell ref="A1:A2"/>
    <mergeCell ref="A3:E3"/>
    <mergeCell ref="B1:E1"/>
    <mergeCell ref="B2:E2"/>
  </mergeCells>
  <phoneticPr fontId="3" type="noConversion"/>
  <dataValidations count="3">
    <dataValidation type="list" allowBlank="1" showInputMessage="1" showErrorMessage="1" error="You must enter Yes or No - you can choose from the drop-down or type in" sqref="B12">
      <formula1>"Yes,No"</formula1>
    </dataValidation>
    <dataValidation type="list" allowBlank="1" showInputMessage="1" showErrorMessage="1" error="You must enter Yes or No - you can choose from the drop-down or type in_x000a_" sqref="B11">
      <formula1>"Aeroplane,Rotorcraft"</formula1>
    </dataValidation>
    <dataValidation type="list" allowBlank="1" showInputMessage="1" showErrorMessage="1" error="You must enter Yes or No - you can choose from the drop-down or type in_x000a_" sqref="B13">
      <formula1>"Yes,No"</formula1>
    </dataValidation>
  </dataValidations>
  <pageMargins left="0.75" right="0.75" top="1" bottom="1" header="0.5" footer="0.5"/>
  <pageSetup paperSize="9" scale="5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hickeyg</dc:creator>
  <cp:lastModifiedBy>FORREST Deirdre</cp:lastModifiedBy>
  <cp:lastPrinted>2007-10-08T10:48:32Z</cp:lastPrinted>
  <dcterms:created xsi:type="dcterms:W3CDTF">2006-01-04T15:31:39Z</dcterms:created>
  <dcterms:modified xsi:type="dcterms:W3CDTF">2016-02-04T11:29:30Z</dcterms:modified>
</cp:coreProperties>
</file>